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3E646F3-4D48-482D-BA6E-C5BF7DB7E947}" xr6:coauthVersionLast="45" xr6:coauthVersionMax="45" xr10:uidLastSave="{00000000-0000-0000-0000-000000000000}"/>
  <bookViews>
    <workbookView xWindow="-108" yWindow="-108" windowWidth="23256" windowHeight="12576" xr2:uid="{36FF6A43-0C33-4FEA-ADA6-768A1DA7FF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H7" i="1" l="1"/>
  <c r="J7" i="1" s="1"/>
  <c r="H8" i="1" s="1"/>
  <c r="F11" i="1"/>
  <c r="F10" i="1"/>
  <c r="F9" i="1"/>
  <c r="F8" i="1"/>
  <c r="F7" i="1"/>
  <c r="I15" i="1"/>
  <c r="G15" i="1"/>
  <c r="G16" i="1" s="1"/>
  <c r="K8" i="1" l="1"/>
  <c r="K7" i="1"/>
  <c r="J8" i="1"/>
  <c r="H9" i="1" s="1"/>
  <c r="J9" i="1" l="1"/>
  <c r="H10" i="1" s="1"/>
  <c r="K9" i="1"/>
  <c r="J10" i="1" l="1"/>
  <c r="H11" i="1" s="1"/>
  <c r="K10" i="1"/>
  <c r="J11" i="1" l="1"/>
  <c r="H12" i="1" s="1"/>
  <c r="K11" i="1"/>
  <c r="J12" i="1" l="1"/>
  <c r="H13" i="1" s="1"/>
  <c r="K12" i="1"/>
  <c r="J13" i="1" l="1"/>
  <c r="H14" i="1" s="1"/>
  <c r="K13" i="1"/>
  <c r="J14" i="1" l="1"/>
  <c r="I16" i="1" s="1"/>
  <c r="K14" i="1"/>
</calcChain>
</file>

<file path=xl/sharedStrings.xml><?xml version="1.0" encoding="utf-8"?>
<sst xmlns="http://schemas.openxmlformats.org/spreadsheetml/2006/main" count="14" uniqueCount="14">
  <si>
    <t>Capacity</t>
  </si>
  <si>
    <t>Demand</t>
  </si>
  <si>
    <t>Total</t>
  </si>
  <si>
    <t>Current Caseload</t>
  </si>
  <si>
    <t>Starting Backlog position</t>
  </si>
  <si>
    <t>Audit Total</t>
  </si>
  <si>
    <t>Week / Month</t>
  </si>
  <si>
    <t>Total Capacity</t>
  </si>
  <si>
    <t>Referrals Received</t>
  </si>
  <si>
    <t xml:space="preserve">Current (85% of Total Referral management capacity) </t>
  </si>
  <si>
    <t>Additional Referral management  Capacity (Adhoc)</t>
  </si>
  <si>
    <t>Waiting List Backlog</t>
  </si>
  <si>
    <t>Referrals Seen</t>
  </si>
  <si>
    <t>Backlog trajectory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</si>
</sst>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1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6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7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Demand -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Sheet1!$F$6</c:f>
              <c:strCache>
                <c:ptCount val="1"/>
                <c:pt idx="0">
                  <c:v>Total Capacity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Sheet1!$F$7:$F$14</c:f>
              <c:numCache>
                <c:formatCode>General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A-4AE8-9739-83802C7CF000}"/>
            </c:ext>
          </c:extLst>
        </c:ser>
        <c:ser>
          <c:idx val="2"/>
          <c:order val="1"/>
          <c:tx>
            <c:strRef>
              <c:f>Sheet1!$G$6</c:f>
              <c:strCache>
                <c:ptCount val="1"/>
                <c:pt idx="0">
                  <c:v>Referrals Received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Sheet1!$G$7:$G$14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25</c:v>
                </c:pt>
                <c:pt idx="3">
                  <c:v>27</c:v>
                </c:pt>
                <c:pt idx="4">
                  <c:v>12</c:v>
                </c:pt>
                <c:pt idx="5">
                  <c:v>29</c:v>
                </c:pt>
                <c:pt idx="6">
                  <c:v>35</c:v>
                </c:pt>
                <c:pt idx="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0A-4AE8-9739-83802C7CF000}"/>
            </c:ext>
          </c:extLst>
        </c:ser>
        <c:ser>
          <c:idx val="3"/>
          <c:order val="2"/>
          <c:tx>
            <c:strRef>
              <c:f>Sheet1!$I$6</c:f>
              <c:strCache>
                <c:ptCount val="1"/>
                <c:pt idx="0">
                  <c:v>Referrals Seen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Sheet1!$I$7:$I$14</c:f>
              <c:numCache>
                <c:formatCode>General</c:formatCode>
                <c:ptCount val="8"/>
                <c:pt idx="0">
                  <c:v>8</c:v>
                </c:pt>
                <c:pt idx="1">
                  <c:v>12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28</c:v>
                </c:pt>
                <c:pt idx="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0A-4AE8-9739-83802C7CF000}"/>
            </c:ext>
          </c:extLst>
        </c:ser>
        <c:ser>
          <c:idx val="4"/>
          <c:order val="3"/>
          <c:tx>
            <c:strRef>
              <c:f>Sheet1!$J$6</c:f>
              <c:strCache>
                <c:ptCount val="1"/>
                <c:pt idx="0">
                  <c:v>Waiting List Backlog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Sheet1!$J$7:$J$14</c:f>
              <c:numCache>
                <c:formatCode>General</c:formatCode>
                <c:ptCount val="8"/>
                <c:pt idx="0">
                  <c:v>82</c:v>
                </c:pt>
                <c:pt idx="1">
                  <c:v>100</c:v>
                </c:pt>
                <c:pt idx="2">
                  <c:v>105</c:v>
                </c:pt>
                <c:pt idx="3">
                  <c:v>112</c:v>
                </c:pt>
                <c:pt idx="4">
                  <c:v>99</c:v>
                </c:pt>
                <c:pt idx="5">
                  <c:v>103</c:v>
                </c:pt>
                <c:pt idx="6">
                  <c:v>110</c:v>
                </c:pt>
                <c:pt idx="7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0A-4AE8-9739-83802C7CF000}"/>
            </c:ext>
          </c:extLst>
        </c:ser>
        <c:ser>
          <c:idx val="5"/>
          <c:order val="4"/>
          <c:tx>
            <c:strRef>
              <c:f>Sheet1!$K$6</c:f>
              <c:strCache>
                <c:ptCount val="1"/>
                <c:pt idx="0">
                  <c:v>Backlog trajectory</c:v>
                </c:pt>
              </c:strCache>
            </c:strRef>
          </c:tx>
          <c:spPr>
            <a:ln w="34925" cap="rnd">
              <a:solidFill>
                <a:srgbClr val="FF0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Sheet1!$K$7:$K$14</c:f>
              <c:numCache>
                <c:formatCode>General</c:formatCode>
                <c:ptCount val="8"/>
                <c:pt idx="0">
                  <c:v>70</c:v>
                </c:pt>
                <c:pt idx="1">
                  <c:v>92</c:v>
                </c:pt>
                <c:pt idx="2">
                  <c:v>105</c:v>
                </c:pt>
                <c:pt idx="3">
                  <c:v>112</c:v>
                </c:pt>
                <c:pt idx="4">
                  <c:v>94</c:v>
                </c:pt>
                <c:pt idx="5">
                  <c:v>98</c:v>
                </c:pt>
                <c:pt idx="6">
                  <c:v>108</c:v>
                </c:pt>
                <c:pt idx="7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0A-4AE8-9739-83802C7CF00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69592767"/>
        <c:axId val="1430189231"/>
      </c:lineChart>
      <c:catAx>
        <c:axId val="14695927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189231"/>
        <c:crosses val="autoZero"/>
        <c:auto val="1"/>
        <c:lblAlgn val="ctr"/>
        <c:lblOffset val="100"/>
        <c:noMultiLvlLbl val="0"/>
      </c:catAx>
      <c:valAx>
        <c:axId val="143018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592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76198</xdr:colOff>
      <xdr:row>0</xdr:row>
      <xdr:rowOff>170328</xdr:rowOff>
    </xdr:from>
    <xdr:to>
      <xdr:col>23</xdr:col>
      <xdr:colOff>26894</xdr:colOff>
      <xdr:row>24</xdr:row>
      <xdr:rowOff>107576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F99E31-F917-4866-A662-03727C0ED7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04366-0DB1-41D3-AE9B-567EF7AEEB9E}">
  <dimension ref="C4:K16"/>
  <sheetViews>
    <sheetView tabSelected="1" topLeftCell="C1" zoomScale="85" zoomScaleNormal="85" workbookViewId="0">
      <selection activeCell="C4" sqref="C4:K16"/>
    </sheetView>
  </sheetViews>
  <sheetFormatPr defaultRowHeight="14.4" x14ac:dyDescent="0.3"/>
  <cols>
    <col min="3" max="3" width="9.77734375" customWidth="1"/>
    <col min="4" max="4" width="16.5546875" style="1" customWidth="1"/>
    <col min="5" max="9" width="11.77734375" style="1" customWidth="1"/>
    <col min="10" max="10" width="11.109375" style="1" customWidth="1"/>
    <col min="11" max="11" width="18.88671875" customWidth="1"/>
    <col min="12" max="12" width="14.5546875" customWidth="1"/>
    <col min="13" max="13" width="18.109375" customWidth="1"/>
    <col min="14" max="14" width="14.5546875" customWidth="1"/>
  </cols>
  <sheetData>
    <row r="4" spans="3:11" x14ac:dyDescent="0.3">
      <c r="C4" s="16" t="s">
        <v>4</v>
      </c>
      <c r="D4" s="16"/>
      <c r="E4" s="5">
        <v>80</v>
      </c>
      <c r="F4" s="6"/>
      <c r="G4" s="6"/>
      <c r="H4" s="6"/>
      <c r="I4" s="6"/>
      <c r="J4" s="6"/>
    </row>
    <row r="5" spans="3:11" x14ac:dyDescent="0.3">
      <c r="C5" s="7"/>
      <c r="D5" s="12" t="s">
        <v>0</v>
      </c>
      <c r="E5" s="12"/>
      <c r="F5" s="12"/>
      <c r="G5" s="13" t="s">
        <v>1</v>
      </c>
      <c r="H5" s="14"/>
      <c r="I5" s="15"/>
      <c r="J5" s="6"/>
    </row>
    <row r="6" spans="3:11" ht="72" x14ac:dyDescent="0.3">
      <c r="C6" s="8" t="s">
        <v>6</v>
      </c>
      <c r="D6" s="9" t="s">
        <v>9</v>
      </c>
      <c r="E6" s="9" t="s">
        <v>10</v>
      </c>
      <c r="F6" s="9" t="s">
        <v>7</v>
      </c>
      <c r="G6" s="10" t="s">
        <v>8</v>
      </c>
      <c r="H6" s="10" t="s">
        <v>3</v>
      </c>
      <c r="I6" s="10" t="s">
        <v>12</v>
      </c>
      <c r="J6" s="11" t="s">
        <v>11</v>
      </c>
      <c r="K6" s="11" t="s">
        <v>13</v>
      </c>
    </row>
    <row r="7" spans="3:11" x14ac:dyDescent="0.3">
      <c r="C7" s="4">
        <v>1</v>
      </c>
      <c r="D7" s="2">
        <v>20</v>
      </c>
      <c r="E7" s="2">
        <v>0</v>
      </c>
      <c r="F7" s="2">
        <f>D7+E7</f>
        <v>20</v>
      </c>
      <c r="G7" s="2">
        <v>10</v>
      </c>
      <c r="H7" s="2">
        <f>+G7+E4</f>
        <v>90</v>
      </c>
      <c r="I7" s="2">
        <v>8</v>
      </c>
      <c r="J7" s="2">
        <f>H7-I7</f>
        <v>82</v>
      </c>
      <c r="K7" s="2">
        <f>H7-F7</f>
        <v>70</v>
      </c>
    </row>
    <row r="8" spans="3:11" x14ac:dyDescent="0.3">
      <c r="C8" s="4">
        <v>2</v>
      </c>
      <c r="D8" s="2">
        <v>20</v>
      </c>
      <c r="E8" s="2">
        <v>0</v>
      </c>
      <c r="F8" s="2">
        <f t="shared" ref="F8:F14" si="0">D8+E8</f>
        <v>20</v>
      </c>
      <c r="G8" s="2">
        <v>30</v>
      </c>
      <c r="H8" s="2">
        <f>G8+J7</f>
        <v>112</v>
      </c>
      <c r="I8" s="2">
        <v>12</v>
      </c>
      <c r="J8" s="2">
        <f>H8-I8</f>
        <v>100</v>
      </c>
      <c r="K8" s="2">
        <f t="shared" ref="K8:K14" si="1">H8-F8</f>
        <v>92</v>
      </c>
    </row>
    <row r="9" spans="3:11" x14ac:dyDescent="0.3">
      <c r="C9" s="4">
        <v>3</v>
      </c>
      <c r="D9" s="2">
        <v>20</v>
      </c>
      <c r="E9" s="2">
        <v>0</v>
      </c>
      <c r="F9" s="2">
        <f t="shared" si="0"/>
        <v>20</v>
      </c>
      <c r="G9" s="2">
        <v>25</v>
      </c>
      <c r="H9" s="2">
        <f t="shared" ref="H9:H14" si="2">G9+J8</f>
        <v>125</v>
      </c>
      <c r="I9" s="2">
        <v>20</v>
      </c>
      <c r="J9" s="2">
        <f t="shared" ref="J9:J14" si="3">H9-I9</f>
        <v>105</v>
      </c>
      <c r="K9" s="2">
        <f t="shared" si="1"/>
        <v>105</v>
      </c>
    </row>
    <row r="10" spans="3:11" x14ac:dyDescent="0.3">
      <c r="C10" s="4">
        <v>4</v>
      </c>
      <c r="D10" s="2">
        <v>20</v>
      </c>
      <c r="E10" s="2">
        <v>0</v>
      </c>
      <c r="F10" s="2">
        <f t="shared" si="0"/>
        <v>20</v>
      </c>
      <c r="G10" s="2">
        <v>27</v>
      </c>
      <c r="H10" s="2">
        <f t="shared" si="2"/>
        <v>132</v>
      </c>
      <c r="I10" s="2">
        <v>20</v>
      </c>
      <c r="J10" s="2">
        <f t="shared" si="3"/>
        <v>112</v>
      </c>
      <c r="K10" s="2">
        <f t="shared" si="1"/>
        <v>112</v>
      </c>
    </row>
    <row r="11" spans="3:11" x14ac:dyDescent="0.3">
      <c r="C11" s="4">
        <v>5</v>
      </c>
      <c r="D11" s="2">
        <v>20</v>
      </c>
      <c r="E11" s="2">
        <v>10</v>
      </c>
      <c r="F11" s="2">
        <f t="shared" si="0"/>
        <v>30</v>
      </c>
      <c r="G11" s="2">
        <v>12</v>
      </c>
      <c r="H11" s="2">
        <f t="shared" si="2"/>
        <v>124</v>
      </c>
      <c r="I11" s="2">
        <v>25</v>
      </c>
      <c r="J11" s="2">
        <f t="shared" si="3"/>
        <v>99</v>
      </c>
      <c r="K11" s="2">
        <f t="shared" si="1"/>
        <v>94</v>
      </c>
    </row>
    <row r="12" spans="3:11" x14ac:dyDescent="0.3">
      <c r="C12" s="4">
        <v>6</v>
      </c>
      <c r="D12" s="2">
        <v>20</v>
      </c>
      <c r="E12" s="2">
        <v>10</v>
      </c>
      <c r="F12" s="2">
        <f t="shared" si="0"/>
        <v>30</v>
      </c>
      <c r="G12" s="2">
        <v>29</v>
      </c>
      <c r="H12" s="2">
        <f t="shared" si="2"/>
        <v>128</v>
      </c>
      <c r="I12" s="2">
        <v>25</v>
      </c>
      <c r="J12" s="2">
        <f t="shared" si="3"/>
        <v>103</v>
      </c>
      <c r="K12" s="2">
        <f t="shared" si="1"/>
        <v>98</v>
      </c>
    </row>
    <row r="13" spans="3:11" x14ac:dyDescent="0.3">
      <c r="C13" s="4">
        <v>7</v>
      </c>
      <c r="D13" s="2">
        <v>20</v>
      </c>
      <c r="E13" s="2">
        <v>10</v>
      </c>
      <c r="F13" s="2">
        <f t="shared" si="0"/>
        <v>30</v>
      </c>
      <c r="G13" s="2">
        <v>35</v>
      </c>
      <c r="H13" s="2">
        <f t="shared" si="2"/>
        <v>138</v>
      </c>
      <c r="I13" s="2">
        <v>28</v>
      </c>
      <c r="J13" s="2">
        <f t="shared" si="3"/>
        <v>110</v>
      </c>
      <c r="K13" s="2">
        <f t="shared" si="1"/>
        <v>108</v>
      </c>
    </row>
    <row r="14" spans="3:11" x14ac:dyDescent="0.3">
      <c r="C14" s="4">
        <v>8</v>
      </c>
      <c r="D14" s="2">
        <v>20</v>
      </c>
      <c r="E14" s="2">
        <v>10</v>
      </c>
      <c r="F14" s="2">
        <f t="shared" si="0"/>
        <v>30</v>
      </c>
      <c r="G14" s="2">
        <v>23</v>
      </c>
      <c r="H14" s="2">
        <f t="shared" si="2"/>
        <v>133</v>
      </c>
      <c r="I14" s="2">
        <v>22</v>
      </c>
      <c r="J14" s="2">
        <f t="shared" si="3"/>
        <v>111</v>
      </c>
      <c r="K14" s="2">
        <f t="shared" si="1"/>
        <v>103</v>
      </c>
    </row>
    <row r="15" spans="3:11" x14ac:dyDescent="0.3">
      <c r="F15" s="1" t="s">
        <v>2</v>
      </c>
      <c r="G15" s="1">
        <f>SUM(G7:G14)</f>
        <v>191</v>
      </c>
      <c r="I15" s="1">
        <f t="shared" ref="I15" si="4">SUM(I7:I14)</f>
        <v>160</v>
      </c>
    </row>
    <row r="16" spans="3:11" x14ac:dyDescent="0.3">
      <c r="F16" s="1" t="s">
        <v>5</v>
      </c>
      <c r="G16" s="3">
        <f>G15+E4</f>
        <v>271</v>
      </c>
      <c r="I16" s="1">
        <f>+I15+J14</f>
        <v>271</v>
      </c>
    </row>
  </sheetData>
  <mergeCells count="3">
    <mergeCell ref="D5:F5"/>
    <mergeCell ref="G5:I5"/>
    <mergeCell ref="C4:D4"/>
  </mergeCells>
  <conditionalFormatting sqref="I16">
    <cfRule type="cellIs" dxfId="1" priority="2" operator="equal">
      <formula>$G$16</formula>
    </cfRule>
  </conditionalFormatting>
  <conditionalFormatting sqref="K7:K14">
    <cfRule type="cellIs" dxfId="0" priority="1" operator="greaterThan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519BAE8345774E8669FA46DF2DD9E1" ma:contentTypeVersion="14" ma:contentTypeDescription="Create a new document." ma:contentTypeScope="" ma:versionID="29ec847940a7f8ecaabe7edafb53d491">
  <xsd:schema xmlns:xsd="http://www.w3.org/2001/XMLSchema" xmlns:xs="http://www.w3.org/2001/XMLSchema" xmlns:p="http://schemas.microsoft.com/office/2006/metadata/properties" xmlns:ns1="http://schemas.microsoft.com/sharepoint/v3" xmlns:ns2="4d648a74-5c83-46a7-8e4c-7f989ae960a5" xmlns:ns3="6194e418-5875-4308-b033-74eb9c181361" targetNamespace="http://schemas.microsoft.com/office/2006/metadata/properties" ma:root="true" ma:fieldsID="0cb3040f04aad80e599a30d51adf158d" ns1:_="" ns2:_="" ns3:_="">
    <xsd:import namespace="http://schemas.microsoft.com/sharepoint/v3"/>
    <xsd:import namespace="4d648a74-5c83-46a7-8e4c-7f989ae960a5"/>
    <xsd:import namespace="6194e418-5875-4308-b033-74eb9c181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48a74-5c83-46a7-8e4c-7f989ae960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4e418-5875-4308-b033-74eb9c181361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ABD71E-30E7-4786-B929-8B3A58FD2356}"/>
</file>

<file path=customXml/itemProps2.xml><?xml version="1.0" encoding="utf-8"?>
<ds:datastoreItem xmlns:ds="http://schemas.openxmlformats.org/officeDocument/2006/customXml" ds:itemID="{9E16B334-3A92-4975-B8C3-FFC7B2A12770}"/>
</file>

<file path=customXml/itemProps3.xml><?xml version="1.0" encoding="utf-8"?>
<ds:datastoreItem xmlns:ds="http://schemas.openxmlformats.org/officeDocument/2006/customXml" ds:itemID="{9F72B43A-93D8-476A-93AA-58DB9C681C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2020-12-02T17:06:40Z</dcterms:created>
  <dcterms:modified xsi:type="dcterms:W3CDTF">2020-12-03T14:18:32Z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0x0101007B519BAE8345774E8669FA46DF2DD9E1</vt:lpwstr>
  </property>
</Properties>
</file>